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n\Documents\Bookkeeping\Bellville Hosptial District\Budget\"/>
    </mc:Choice>
  </mc:AlternateContent>
  <xr:revisionPtr revIDLastSave="0" documentId="8_{44BC851B-9081-46B4-BA6A-B73E0D228C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2" l="1"/>
  <c r="G27" i="2"/>
  <c r="G26" i="2"/>
  <c r="G25" i="2"/>
  <c r="G24" i="2"/>
  <c r="G23" i="2"/>
  <c r="G22" i="2"/>
  <c r="G21" i="2"/>
  <c r="G20" i="2"/>
  <c r="G19" i="2"/>
  <c r="G18" i="2"/>
  <c r="G17" i="2"/>
  <c r="G14" i="2"/>
  <c r="G11" i="2"/>
  <c r="G6" i="2"/>
  <c r="F28" i="2"/>
  <c r="F27" i="2"/>
  <c r="F26" i="2"/>
  <c r="F25" i="2"/>
  <c r="F24" i="2"/>
  <c r="F23" i="2"/>
  <c r="F22" i="2"/>
  <c r="F21" i="2"/>
  <c r="F20" i="2"/>
  <c r="F19" i="2"/>
  <c r="F18" i="2"/>
  <c r="F17" i="2"/>
  <c r="F14" i="2"/>
  <c r="F12" i="2"/>
  <c r="F11" i="2"/>
  <c r="B15" i="2"/>
  <c r="B7" i="2"/>
  <c r="G7" i="2" s="1"/>
  <c r="C8" i="2"/>
  <c r="G12" i="2"/>
  <c r="F16" i="2"/>
  <c r="F7" i="2" l="1"/>
  <c r="G16" i="2"/>
  <c r="G15" i="2"/>
  <c r="F15" i="2"/>
  <c r="C29" i="2"/>
  <c r="C31" i="2" s="1"/>
  <c r="F6" i="2"/>
  <c r="E8" i="2"/>
  <c r="E29" i="2"/>
  <c r="E31" i="2" l="1"/>
  <c r="F31" i="2" s="1"/>
  <c r="G29" i="2"/>
  <c r="F29" i="2"/>
  <c r="G8" i="2"/>
  <c r="F8" i="2"/>
</calcChain>
</file>

<file path=xl/sharedStrings.xml><?xml version="1.0" encoding="utf-8"?>
<sst xmlns="http://schemas.openxmlformats.org/spreadsheetml/2006/main" count="35" uniqueCount="34">
  <si>
    <t>Bellville Hospital District</t>
  </si>
  <si>
    <t>Tax Revenue</t>
  </si>
  <si>
    <t>REVENUE</t>
  </si>
  <si>
    <t>Total Anticipated Revenue</t>
  </si>
  <si>
    <t>EXPENSES</t>
  </si>
  <si>
    <t>Election Expense</t>
  </si>
  <si>
    <t>Legal Fees</t>
  </si>
  <si>
    <t>Conventions and Training</t>
  </si>
  <si>
    <t>Total Anticipated Expense</t>
  </si>
  <si>
    <t>Net Income</t>
  </si>
  <si>
    <t>Insurance</t>
  </si>
  <si>
    <t>Office Supplies</t>
  </si>
  <si>
    <t>1115 Waiver Program</t>
  </si>
  <si>
    <t>Audit Fees</t>
  </si>
  <si>
    <t>Monthly Lawn Service Contract on Auxilary Buildings</t>
  </si>
  <si>
    <t>Indigent Care</t>
  </si>
  <si>
    <t xml:space="preserve">Totals </t>
  </si>
  <si>
    <t>Refinanced Note - Principle</t>
  </si>
  <si>
    <t>Refinanced Note - Interest</t>
  </si>
  <si>
    <t>Consulting Fees</t>
  </si>
  <si>
    <t>Hospital Support</t>
  </si>
  <si>
    <t>Rental Income - Bellville Medical Center (per contract)</t>
  </si>
  <si>
    <t>Tax Rate Election Expense</t>
  </si>
  <si>
    <t>Previous Year</t>
  </si>
  <si>
    <t>Current Year</t>
  </si>
  <si>
    <t>July 2021-June 2022</t>
  </si>
  <si>
    <t>% Change</t>
  </si>
  <si>
    <t>Change from Prior Year</t>
  </si>
  <si>
    <t xml:space="preserve">Appraisal District Collection Fees </t>
  </si>
  <si>
    <t xml:space="preserve">Financial Director </t>
  </si>
  <si>
    <t>Posting Fees</t>
  </si>
  <si>
    <t>2022-2023 Budget</t>
  </si>
  <si>
    <t>July 2022-June 2023</t>
  </si>
  <si>
    <t>Line of Credit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</si>
</sst>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i/>
      <sz val="11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left" indent="1"/>
    </xf>
    <xf numFmtId="164" fontId="3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/>
    <xf numFmtId="164" fontId="3" fillId="0" borderId="0" xfId="1" applyNumberFormat="1" applyFont="1" applyFill="1"/>
    <xf numFmtId="0" fontId="2" fillId="0" borderId="0" xfId="0" applyFont="1" applyAlignment="1">
      <alignment horizontal="left" indent="1"/>
    </xf>
    <xf numFmtId="164" fontId="2" fillId="0" borderId="0" xfId="1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8" fillId="0" borderId="2" xfId="1" applyNumberFormat="1" applyFont="1" applyBorder="1"/>
    <xf numFmtId="164" fontId="8" fillId="0" borderId="0" xfId="1" applyNumberFormat="1" applyFont="1" applyBorder="1"/>
    <xf numFmtId="164" fontId="3" fillId="0" borderId="0" xfId="0" applyNumberFormat="1" applyFont="1"/>
    <xf numFmtId="17" fontId="7" fillId="0" borderId="0" xfId="0" quotePrefix="1" applyNumberFormat="1" applyFont="1" applyAlignment="1">
      <alignment horizontal="center"/>
    </xf>
    <xf numFmtId="164" fontId="3" fillId="0" borderId="0" xfId="1" applyNumberFormat="1" applyFont="1" applyBorder="1"/>
    <xf numFmtId="9" fontId="3" fillId="0" borderId="0" xfId="2" applyFont="1"/>
    <xf numFmtId="9" fontId="4" fillId="0" borderId="0" xfId="2" applyFont="1"/>
    <xf numFmtId="9" fontId="6" fillId="0" borderId="0" xfId="2" applyFont="1"/>
    <xf numFmtId="9" fontId="8" fillId="0" borderId="0" xfId="2" applyFont="1"/>
    <xf numFmtId="164" fontId="3" fillId="0" borderId="1" xfId="0" applyNumberFormat="1" applyFont="1" applyBorder="1"/>
    <xf numFmtId="9" fontId="3" fillId="0" borderId="1" xfId="2" applyFont="1" applyBorder="1"/>
    <xf numFmtId="164" fontId="8" fillId="0" borderId="2" xfId="0" applyNumberFormat="1" applyFont="1" applyBorder="1"/>
    <xf numFmtId="9" fontId="4" fillId="0" borderId="2" xfId="2" applyFont="1" applyBorder="1"/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abSelected="1" workbookViewId="0">
      <selection activeCell="J26" sqref="J26"/>
    </sheetView>
  </sheetViews>
  <sheetFormatPr defaultColWidth="9.109375" defaultRowHeight="14.4" x14ac:dyDescent="0.3"/>
  <cols>
    <col min="1" max="1" width="48.44140625" style="1" customWidth="1"/>
    <col min="2" max="2" width="19.109375" style="1" bestFit="1" customWidth="1"/>
    <col min="3" max="3" width="12.109375" style="1" bestFit="1" customWidth="1"/>
    <col min="4" max="4" width="19.109375" style="1" bestFit="1" customWidth="1"/>
    <col min="5" max="5" width="14.77734375" style="1" customWidth="1"/>
    <col min="6" max="6" width="23.33203125" style="1" bestFit="1" customWidth="1"/>
    <col min="7" max="7" width="10.77734375" style="1" bestFit="1" customWidth="1"/>
    <col min="8" max="16384" width="9.109375" style="1"/>
  </cols>
  <sheetData>
    <row r="1" spans="1:7" ht="21" x14ac:dyDescent="0.4">
      <c r="A1" s="30" t="s">
        <v>0</v>
      </c>
      <c r="B1" s="30"/>
      <c r="C1" s="30"/>
      <c r="D1" s="30"/>
      <c r="E1" s="30"/>
      <c r="F1" s="30"/>
      <c r="G1" s="30"/>
    </row>
    <row r="2" spans="1:7" ht="21" x14ac:dyDescent="0.4">
      <c r="A2" s="30" t="s">
        <v>31</v>
      </c>
      <c r="B2" s="30"/>
      <c r="C2" s="30"/>
      <c r="D2" s="30"/>
      <c r="E2" s="30"/>
      <c r="F2" s="30"/>
      <c r="G2" s="30"/>
    </row>
    <row r="3" spans="1:7" ht="21" x14ac:dyDescent="0.4">
      <c r="A3" s="6"/>
      <c r="B3" s="6"/>
      <c r="C3" s="6"/>
    </row>
    <row r="4" spans="1:7" s="11" customFormat="1" ht="15.6" x14ac:dyDescent="0.3">
      <c r="B4" s="13" t="s">
        <v>23</v>
      </c>
      <c r="D4" s="13" t="s">
        <v>24</v>
      </c>
    </row>
    <row r="5" spans="1:7" s="12" customFormat="1" ht="15.6" x14ac:dyDescent="0.3">
      <c r="A5" s="12" t="s">
        <v>2</v>
      </c>
      <c r="B5" s="20" t="s">
        <v>25</v>
      </c>
      <c r="C5" s="13" t="s">
        <v>16</v>
      </c>
      <c r="D5" s="20" t="s">
        <v>32</v>
      </c>
      <c r="E5" s="13" t="s">
        <v>16</v>
      </c>
      <c r="F5" s="12" t="s">
        <v>27</v>
      </c>
      <c r="G5" s="12" t="s">
        <v>26</v>
      </c>
    </row>
    <row r="6" spans="1:7" x14ac:dyDescent="0.3">
      <c r="A6" s="3" t="s">
        <v>1</v>
      </c>
      <c r="B6" s="2">
        <v>1573317</v>
      </c>
      <c r="D6" s="2">
        <v>1841912</v>
      </c>
      <c r="F6" s="19">
        <f>+D6-B6</f>
        <v>268595</v>
      </c>
      <c r="G6" s="22">
        <f>+((D6-B6)/B6)</f>
        <v>0.17071893331096022</v>
      </c>
    </row>
    <row r="7" spans="1:7" x14ac:dyDescent="0.3">
      <c r="A7" s="3" t="s">
        <v>21</v>
      </c>
      <c r="B7" s="4">
        <f>25000*12</f>
        <v>300000</v>
      </c>
      <c r="D7" s="4">
        <v>0</v>
      </c>
      <c r="F7" s="26">
        <f>+D7-B7</f>
        <v>-300000</v>
      </c>
      <c r="G7" s="27">
        <f>+((D7-B7)/B7)</f>
        <v>-1</v>
      </c>
    </row>
    <row r="8" spans="1:7" s="5" customFormat="1" ht="15.6" x14ac:dyDescent="0.3">
      <c r="A8" s="5" t="s">
        <v>3</v>
      </c>
      <c r="B8" s="7"/>
      <c r="C8" s="7">
        <f>SUM(B6:B7)</f>
        <v>1873317</v>
      </c>
      <c r="D8" s="7"/>
      <c r="E8" s="7">
        <f>SUM(D6:D7)</f>
        <v>1841912</v>
      </c>
      <c r="F8" s="16">
        <f>+E8-C8</f>
        <v>-31405</v>
      </c>
      <c r="G8" s="23">
        <f>+((E8-C8)/C8)</f>
        <v>-1.6764381041756413E-2</v>
      </c>
    </row>
    <row r="9" spans="1:7" x14ac:dyDescent="0.3">
      <c r="G9" s="22"/>
    </row>
    <row r="10" spans="1:7" s="11" customFormat="1" ht="15.6" x14ac:dyDescent="0.3">
      <c r="A10" s="14" t="s">
        <v>4</v>
      </c>
      <c r="G10" s="24"/>
    </row>
    <row r="11" spans="1:7" x14ac:dyDescent="0.3">
      <c r="A11" s="3" t="s">
        <v>17</v>
      </c>
      <c r="B11" s="2">
        <v>137311.04999999999</v>
      </c>
      <c r="D11" s="2">
        <v>137311.04999999999</v>
      </c>
      <c r="F11" s="19">
        <f t="shared" ref="F11:F28" si="0">+D11-B11</f>
        <v>0</v>
      </c>
      <c r="G11" s="22">
        <f t="shared" ref="G11:G28" si="1">+((D11-B11)/B11)</f>
        <v>0</v>
      </c>
    </row>
    <row r="12" spans="1:7" x14ac:dyDescent="0.3">
      <c r="A12" s="3" t="s">
        <v>18</v>
      </c>
      <c r="B12" s="2">
        <v>114312</v>
      </c>
      <c r="D12" s="2">
        <v>108132</v>
      </c>
      <c r="F12" s="19">
        <f t="shared" si="0"/>
        <v>-6180</v>
      </c>
      <c r="G12" s="22">
        <f t="shared" si="1"/>
        <v>-5.406256560990972E-2</v>
      </c>
    </row>
    <row r="13" spans="1:7" x14ac:dyDescent="0.3">
      <c r="A13" s="3" t="s">
        <v>33</v>
      </c>
      <c r="B13" s="2">
        <v>0</v>
      </c>
      <c r="D13" s="2">
        <v>200000</v>
      </c>
      <c r="F13" s="19"/>
      <c r="G13" s="22"/>
    </row>
    <row r="14" spans="1:7" x14ac:dyDescent="0.3">
      <c r="A14" s="9" t="s">
        <v>20</v>
      </c>
      <c r="B14" s="10">
        <v>1062585</v>
      </c>
      <c r="D14" s="10">
        <v>0</v>
      </c>
      <c r="F14" s="19">
        <f t="shared" si="0"/>
        <v>-1062585</v>
      </c>
      <c r="G14" s="22">
        <f t="shared" si="1"/>
        <v>-1</v>
      </c>
    </row>
    <row r="15" spans="1:7" x14ac:dyDescent="0.3">
      <c r="A15" s="3" t="s">
        <v>15</v>
      </c>
      <c r="B15" s="2">
        <f>+B6*0.08</f>
        <v>125865.36</v>
      </c>
      <c r="D15" s="2">
        <v>147353</v>
      </c>
      <c r="F15" s="19">
        <f t="shared" si="0"/>
        <v>21487.64</v>
      </c>
      <c r="G15" s="22">
        <f t="shared" si="1"/>
        <v>0.17071925111086958</v>
      </c>
    </row>
    <row r="16" spans="1:7" x14ac:dyDescent="0.3">
      <c r="A16" s="3" t="s">
        <v>28</v>
      </c>
      <c r="B16" s="2">
        <v>79744</v>
      </c>
      <c r="D16" s="2">
        <v>120000</v>
      </c>
      <c r="F16" s="19">
        <f t="shared" si="0"/>
        <v>40256</v>
      </c>
      <c r="G16" s="22">
        <f t="shared" si="1"/>
        <v>0.5048154093097913</v>
      </c>
    </row>
    <row r="17" spans="1:7" x14ac:dyDescent="0.3">
      <c r="A17" s="3" t="s">
        <v>29</v>
      </c>
      <c r="B17" s="2">
        <v>7200</v>
      </c>
      <c r="D17" s="2">
        <v>7200</v>
      </c>
      <c r="F17" s="19">
        <f t="shared" si="0"/>
        <v>0</v>
      </c>
      <c r="G17" s="22">
        <f t="shared" si="1"/>
        <v>0</v>
      </c>
    </row>
    <row r="18" spans="1:7" x14ac:dyDescent="0.3">
      <c r="A18" s="3" t="s">
        <v>19</v>
      </c>
      <c r="B18" s="8">
        <v>50000</v>
      </c>
      <c r="D18" s="8">
        <v>25000</v>
      </c>
      <c r="F18" s="19">
        <f t="shared" si="0"/>
        <v>-25000</v>
      </c>
      <c r="G18" s="22">
        <f t="shared" si="1"/>
        <v>-0.5</v>
      </c>
    </row>
    <row r="19" spans="1:7" x14ac:dyDescent="0.3">
      <c r="A19" s="3" t="s">
        <v>22</v>
      </c>
      <c r="B19" s="8">
        <v>15000</v>
      </c>
      <c r="D19" s="8">
        <v>15000</v>
      </c>
      <c r="F19" s="19">
        <f t="shared" si="0"/>
        <v>0</v>
      </c>
      <c r="G19" s="22">
        <f t="shared" si="1"/>
        <v>0</v>
      </c>
    </row>
    <row r="20" spans="1:7" x14ac:dyDescent="0.3">
      <c r="A20" s="3" t="s">
        <v>5</v>
      </c>
      <c r="B20" s="2">
        <v>7000</v>
      </c>
      <c r="D20" s="2">
        <v>15000</v>
      </c>
      <c r="F20" s="19">
        <f t="shared" si="0"/>
        <v>8000</v>
      </c>
      <c r="G20" s="22">
        <f t="shared" si="1"/>
        <v>1.1428571428571428</v>
      </c>
    </row>
    <row r="21" spans="1:7" x14ac:dyDescent="0.3">
      <c r="A21" s="3" t="s">
        <v>6</v>
      </c>
      <c r="B21" s="2">
        <v>30000</v>
      </c>
      <c r="D21" s="2">
        <v>30000</v>
      </c>
      <c r="F21" s="19">
        <f t="shared" si="0"/>
        <v>0</v>
      </c>
      <c r="G21" s="22">
        <f t="shared" si="1"/>
        <v>0</v>
      </c>
    </row>
    <row r="22" spans="1:7" x14ac:dyDescent="0.3">
      <c r="A22" s="3" t="s">
        <v>13</v>
      </c>
      <c r="B22" s="2">
        <v>11000</v>
      </c>
      <c r="D22" s="2">
        <v>12000</v>
      </c>
      <c r="F22" s="19">
        <f t="shared" si="0"/>
        <v>1000</v>
      </c>
      <c r="G22" s="22">
        <f t="shared" si="1"/>
        <v>9.0909090909090912E-2</v>
      </c>
    </row>
    <row r="23" spans="1:7" x14ac:dyDescent="0.3">
      <c r="A23" s="3" t="s">
        <v>10</v>
      </c>
      <c r="B23" s="2">
        <v>15000</v>
      </c>
      <c r="D23" s="2">
        <v>15000</v>
      </c>
      <c r="F23" s="19">
        <f t="shared" si="0"/>
        <v>0</v>
      </c>
      <c r="G23" s="22">
        <f t="shared" si="1"/>
        <v>0</v>
      </c>
    </row>
    <row r="24" spans="1:7" x14ac:dyDescent="0.3">
      <c r="A24" s="3" t="s">
        <v>7</v>
      </c>
      <c r="B24" s="2">
        <v>2500</v>
      </c>
      <c r="D24" s="2">
        <v>2500</v>
      </c>
      <c r="F24" s="19">
        <f t="shared" si="0"/>
        <v>0</v>
      </c>
      <c r="G24" s="22">
        <f t="shared" si="1"/>
        <v>0</v>
      </c>
    </row>
    <row r="25" spans="1:7" x14ac:dyDescent="0.3">
      <c r="A25" s="3" t="s">
        <v>30</v>
      </c>
      <c r="B25" s="2">
        <v>50</v>
      </c>
      <c r="D25" s="2">
        <v>50</v>
      </c>
      <c r="F25" s="19">
        <f t="shared" si="0"/>
        <v>0</v>
      </c>
      <c r="G25" s="22">
        <f t="shared" si="1"/>
        <v>0</v>
      </c>
    </row>
    <row r="26" spans="1:7" x14ac:dyDescent="0.3">
      <c r="A26" s="3" t="s">
        <v>11</v>
      </c>
      <c r="B26" s="2">
        <v>250</v>
      </c>
      <c r="D26" s="2">
        <v>250</v>
      </c>
      <c r="F26" s="19">
        <f t="shared" si="0"/>
        <v>0</v>
      </c>
      <c r="G26" s="22">
        <f t="shared" si="1"/>
        <v>0</v>
      </c>
    </row>
    <row r="27" spans="1:7" x14ac:dyDescent="0.3">
      <c r="A27" s="3" t="s">
        <v>12</v>
      </c>
      <c r="B27" s="2">
        <v>210000</v>
      </c>
      <c r="D27" s="2">
        <v>400000</v>
      </c>
      <c r="F27" s="19">
        <f t="shared" si="0"/>
        <v>190000</v>
      </c>
      <c r="G27" s="22">
        <f t="shared" si="1"/>
        <v>0.90476190476190477</v>
      </c>
    </row>
    <row r="28" spans="1:7" x14ac:dyDescent="0.3">
      <c r="A28" s="3" t="s">
        <v>14</v>
      </c>
      <c r="B28" s="4">
        <v>5500</v>
      </c>
      <c r="D28" s="4">
        <v>5500</v>
      </c>
      <c r="F28" s="26">
        <f t="shared" si="0"/>
        <v>0</v>
      </c>
      <c r="G28" s="27">
        <f t="shared" si="1"/>
        <v>0</v>
      </c>
    </row>
    <row r="29" spans="1:7" s="15" customFormat="1" ht="15.6" x14ac:dyDescent="0.3">
      <c r="A29" s="15" t="s">
        <v>8</v>
      </c>
      <c r="B29" s="16"/>
      <c r="C29" s="16">
        <f>SUM(B11:B28)</f>
        <v>1873317.4100000001</v>
      </c>
      <c r="D29" s="16"/>
      <c r="E29" s="16">
        <f>SUM(D11:D28)</f>
        <v>1240296.05</v>
      </c>
      <c r="F29" s="16">
        <f>+E29-C29</f>
        <v>-633021.3600000001</v>
      </c>
      <c r="G29" s="23">
        <f>+((E29-C29)/C29)</f>
        <v>-0.33791463028147484</v>
      </c>
    </row>
    <row r="30" spans="1:7" s="15" customFormat="1" ht="15.6" x14ac:dyDescent="0.3">
      <c r="G30" s="25"/>
    </row>
    <row r="31" spans="1:7" s="15" customFormat="1" ht="16.2" thickBot="1" x14ac:dyDescent="0.35">
      <c r="A31" s="15" t="s">
        <v>9</v>
      </c>
      <c r="B31" s="18"/>
      <c r="C31" s="17">
        <f>+C8-C29</f>
        <v>-0.41000000014901161</v>
      </c>
      <c r="D31" s="18"/>
      <c r="E31" s="17">
        <f>+E8-E29</f>
        <v>601615.94999999995</v>
      </c>
      <c r="F31" s="28">
        <f>+E31-C31</f>
        <v>601616.3600000001</v>
      </c>
      <c r="G31" s="29">
        <v>0</v>
      </c>
    </row>
    <row r="32" spans="1:7" ht="15" thickTop="1" x14ac:dyDescent="0.3">
      <c r="B32" s="2"/>
      <c r="C32" s="21"/>
      <c r="G32" s="22"/>
    </row>
    <row r="33" spans="7:7" x14ac:dyDescent="0.3">
      <c r="G33" s="22"/>
    </row>
    <row r="34" spans="7:7" x14ac:dyDescent="0.3">
      <c r="G34" s="22"/>
    </row>
  </sheetData>
  <mergeCells count="2">
    <mergeCell ref="A1:G1"/>
    <mergeCell ref="A2:G2"/>
  </mergeCells>
  <pageMargins left="0.45" right="0.45" top="0.5" bottom="0.5" header="0.3" footer="0.3"/>
  <pageSetup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Luedekers</dc:creator>
  <cp:lastModifiedBy>LeAnn Luedeker</cp:lastModifiedBy>
  <cp:lastPrinted>2021-07-12T22:18:12Z</cp:lastPrinted>
  <dcterms:created xsi:type="dcterms:W3CDTF">2011-11-11T01:52:20Z</dcterms:created>
  <dcterms:modified xsi:type="dcterms:W3CDTF">2023-09-18T18:51:04Z</dcterms:modified>
</cp:coreProperties>
</file>